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4a" sheetId="1" r:id="rId1"/>
  </sheets>
  <definedNames>
    <definedName name="_xlnm.Print_Area" localSheetId="0">'St.4a'!$A$1:$O$20</definedName>
    <definedName name="_xlnm.Print_Titles" localSheetId="0">'St.4a'!$A:$B,'St.4a'!$1:$4</definedName>
  </definedNames>
  <calcPr fullCalcOnLoad="1"/>
</workbook>
</file>

<file path=xl/sharedStrings.xml><?xml version="1.0" encoding="utf-8"?>
<sst xmlns="http://schemas.openxmlformats.org/spreadsheetml/2006/main" count="41" uniqueCount="39">
  <si>
    <t>Forecast Period</t>
  </si>
  <si>
    <t>Description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</si>
  <si>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</si>
  <si>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</si>
  <si>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</si>
  <si>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</si>
  <si>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</si>
  <si>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</si>
  <si>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</si>
  <si>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</si>
  <si>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Total Capital Recipts ( I to V)</t>
  </si>
  <si>
    <t>I</t>
  </si>
  <si>
    <t>Internal Debt (6003)</t>
  </si>
  <si>
    <t>II</t>
  </si>
  <si>
    <t>Loans &amp; Advances from Centre (6004)</t>
  </si>
  <si>
    <t>III</t>
  </si>
  <si>
    <t>Recovery of Loans &amp; Advances Made By the State (F total = 6011 to 7615)</t>
  </si>
  <si>
    <t>IV</t>
  </si>
  <si>
    <t>Misc. Capital Receipts (4000)</t>
  </si>
  <si>
    <t>of which</t>
  </si>
  <si>
    <t>a</t>
  </si>
  <si>
    <t>V</t>
  </si>
  <si>
    <t>Others (a+b+c)</t>
  </si>
  <si>
    <t>Inter-State Settlement (net) (Total G)</t>
  </si>
  <si>
    <t>b</t>
  </si>
  <si>
    <t>Contingency Fund (net) (7999 to 8000)</t>
  </si>
  <si>
    <t>c</t>
  </si>
  <si>
    <t>Public Account (net) (Total I to M)</t>
  </si>
  <si>
    <t>2015-16</t>
  </si>
  <si>
    <t>2016-17</t>
  </si>
  <si>
    <t>2017-18</t>
  </si>
  <si>
    <t>2018-19</t>
  </si>
  <si>
    <t>2019-20</t>
  </si>
  <si>
    <t>Premium</t>
  </si>
  <si>
    <t>Disinvestment of Govt's equity holdings</t>
  </si>
  <si>
    <t>Actuals</t>
  </si>
  <si>
    <t>RE</t>
  </si>
  <si>
    <t>BE</t>
  </si>
  <si>
    <t>EST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</si>
</sst>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0000"/>
    <numFmt numFmtId="193" formatCode="0.0"/>
    <numFmt numFmtId="194" formatCode="0.000"/>
    <numFmt numFmtId="195" formatCode="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"/>
    <numFmt numFmtId="201" formatCode="[$-409]dddd\,\ mmmm\ dd\,\ yyyy"/>
    <numFmt numFmtId="202" formatCode="[$-409]h:mm:ss\ AM/PM"/>
    <numFmt numFmtId="203" formatCode="0.0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3" fillId="24" borderId="10" xfId="57" applyNumberFormat="1" applyFont="1" applyFill="1" applyBorder="1" applyAlignment="1">
      <alignment horizontal="center" vertical="center"/>
      <protection/>
    </xf>
    <xf numFmtId="203" fontId="23" fillId="24" borderId="0" xfId="57" applyNumberFormat="1" applyFont="1" applyFill="1" applyBorder="1" applyAlignment="1">
      <alignment vertical="center"/>
      <protection/>
    </xf>
    <xf numFmtId="0" fontId="21" fillId="24" borderId="0" xfId="57" applyFont="1" applyFill="1" applyBorder="1">
      <alignment/>
      <protection/>
    </xf>
    <xf numFmtId="2" fontId="23" fillId="24" borderId="10" xfId="57" applyNumberFormat="1" applyFont="1" applyFill="1" applyBorder="1" applyAlignment="1">
      <alignment vertical="center"/>
      <protection/>
    </xf>
    <xf numFmtId="0" fontId="23" fillId="24" borderId="10" xfId="57" applyNumberFormat="1" applyFont="1" applyFill="1" applyBorder="1" applyAlignment="1">
      <alignment horizontal="center" vertical="center" wrapText="1"/>
      <protection/>
    </xf>
    <xf numFmtId="0" fontId="23" fillId="24" borderId="10" xfId="57" applyNumberFormat="1" applyFont="1" applyFill="1" applyBorder="1" applyAlignment="1">
      <alignment horizontal="center" vertical="center"/>
      <protection/>
    </xf>
    <xf numFmtId="0" fontId="23" fillId="24" borderId="10" xfId="57" applyNumberFormat="1" applyFont="1" applyFill="1" applyBorder="1" applyAlignment="1" quotePrefix="1">
      <alignment horizontal="center" vertical="center"/>
      <protection/>
    </xf>
    <xf numFmtId="0" fontId="23" fillId="24" borderId="0" xfId="57" applyNumberFormat="1" applyFont="1" applyFill="1" applyBorder="1" applyAlignment="1">
      <alignment horizontal="center" vertical="center"/>
      <protection/>
    </xf>
    <xf numFmtId="0" fontId="22" fillId="24" borderId="0" xfId="57" applyFont="1" applyFill="1" applyBorder="1" applyAlignment="1">
      <alignment horizontal="center"/>
      <protection/>
    </xf>
    <xf numFmtId="2" fontId="24" fillId="24" borderId="10" xfId="57" applyNumberFormat="1" applyFont="1" applyFill="1" applyBorder="1" applyAlignment="1">
      <alignment vertical="center" wrapText="1"/>
      <protection/>
    </xf>
    <xf numFmtId="2" fontId="24" fillId="24" borderId="10" xfId="57" applyNumberFormat="1" applyFont="1" applyFill="1" applyBorder="1" applyAlignment="1">
      <alignment vertical="center"/>
      <protection/>
    </xf>
    <xf numFmtId="2" fontId="24" fillId="24" borderId="10" xfId="57" applyNumberFormat="1" applyFont="1" applyFill="1" applyBorder="1" applyAlignment="1">
      <alignment horizontal="center" vertical="center"/>
      <protection/>
    </xf>
    <xf numFmtId="2" fontId="24" fillId="24" borderId="10" xfId="57" applyNumberFormat="1" applyFont="1" applyFill="1" applyBorder="1" applyAlignment="1" quotePrefix="1">
      <alignment horizontal="center" vertical="center"/>
      <protection/>
    </xf>
    <xf numFmtId="203" fontId="24" fillId="24" borderId="0" xfId="57" applyNumberFormat="1" applyFont="1" applyFill="1" applyBorder="1" applyAlignment="1">
      <alignment vertical="center"/>
      <protection/>
    </xf>
    <xf numFmtId="2" fontId="23" fillId="24" borderId="10" xfId="57" applyNumberFormat="1" applyFont="1" applyFill="1" applyBorder="1" applyAlignment="1">
      <alignment vertical="center" wrapText="1"/>
      <protection/>
    </xf>
    <xf numFmtId="0" fontId="24" fillId="24" borderId="10" xfId="57" applyFont="1" applyFill="1" applyBorder="1" applyAlignment="1">
      <alignment vertical="center"/>
      <protection/>
    </xf>
    <xf numFmtId="2" fontId="24" fillId="24" borderId="10" xfId="57" applyNumberFormat="1" applyFont="1" applyFill="1" applyBorder="1" applyAlignment="1" quotePrefix="1">
      <alignment horizontal="left" vertical="center" wrapText="1"/>
      <protection/>
    </xf>
    <xf numFmtId="2" fontId="24" fillId="24" borderId="10" xfId="57" applyNumberFormat="1" applyFont="1" applyFill="1" applyBorder="1" applyAlignment="1">
      <alignment horizontal="left" vertical="center" wrapText="1"/>
      <protection/>
    </xf>
    <xf numFmtId="43" fontId="24" fillId="24" borderId="10" xfId="42" applyNumberFormat="1" applyFont="1" applyFill="1" applyBorder="1" applyAlignment="1">
      <alignment vertical="center"/>
    </xf>
    <xf numFmtId="2" fontId="23" fillId="24" borderId="10" xfId="0" applyNumberFormat="1" applyFont="1" applyFill="1" applyBorder="1" applyAlignment="1">
      <alignment horizontal="left" vertical="center" wrapText="1"/>
    </xf>
    <xf numFmtId="2" fontId="25" fillId="24" borderId="10" xfId="0" applyNumberFormat="1" applyFont="1" applyFill="1" applyBorder="1" applyAlignment="1">
      <alignment vertical="center" wrapText="1"/>
    </xf>
    <xf numFmtId="2" fontId="24" fillId="24" borderId="10" xfId="0" applyNumberFormat="1" applyFont="1" applyFill="1" applyBorder="1" applyAlignment="1">
      <alignment horizontal="right" vertical="center" wrapText="1"/>
    </xf>
    <xf numFmtId="43" fontId="24" fillId="24" borderId="10" xfId="42" applyNumberFormat="1" applyFont="1" applyFill="1" applyBorder="1" applyAlignment="1">
      <alignment horizontal="right" vertical="center"/>
    </xf>
    <xf numFmtId="2" fontId="24" fillId="24" borderId="10" xfId="57" applyNumberFormat="1" applyFont="1" applyFill="1" applyBorder="1" applyAlignment="1">
      <alignment horizontal="right" vertical="center" wrapText="1"/>
      <protection/>
    </xf>
    <xf numFmtId="2" fontId="24" fillId="24" borderId="0" xfId="57" applyNumberFormat="1" applyFont="1" applyFill="1" applyBorder="1" applyAlignment="1">
      <alignment vertical="center"/>
      <protection/>
    </xf>
    <xf numFmtId="2" fontId="23" fillId="24" borderId="10" xfId="57" applyNumberFormat="1" applyFont="1" applyFill="1" applyBorder="1" applyAlignment="1">
      <alignment horizontal="center" vertical="center"/>
      <protection/>
    </xf>
    <xf numFmtId="2" fontId="23" fillId="24" borderId="11" xfId="57" applyNumberFormat="1" applyFont="1" applyFill="1" applyBorder="1" applyAlignment="1">
      <alignment horizontal="center" vertical="center"/>
      <protection/>
    </xf>
    <xf numFmtId="2" fontId="23" fillId="24" borderId="12" xfId="57" applyNumberFormat="1" applyFont="1" applyFill="1" applyBorder="1" applyAlignment="1">
      <alignment horizontal="center" vertical="center"/>
      <protection/>
    </xf>
    <xf numFmtId="2" fontId="23" fillId="24" borderId="13" xfId="57" applyNumberFormat="1" applyFont="1" applyFill="1" applyBorder="1" applyAlignment="1">
      <alignment horizontal="center" vertical="center"/>
      <protection/>
    </xf>
    <xf numFmtId="2" fontId="23" fillId="24" borderId="14" xfId="57" applyNumberFormat="1" applyFont="1" applyFill="1" applyBorder="1" applyAlignment="1">
      <alignment horizontal="center" vertical="center" wrapText="1"/>
      <protection/>
    </xf>
    <xf numFmtId="2" fontId="23" fillId="24" borderId="15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-4a&amp;4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P21"/>
  <sheetViews>
    <sheetView tabSelected="1" zoomScaleSheetLayoutView="100" workbookViewId="0" topLeftCell="A1">
      <selection activeCell="B9" sqref="B9"/>
    </sheetView>
  </sheetViews>
  <sheetFormatPr defaultColWidth="10.28125" defaultRowHeight="12.75"/>
  <cols>
    <col min="1" max="1" width="4.140625" style="3" customWidth="1"/>
    <col min="2" max="2" width="24.8515625" style="3" customWidth="1"/>
    <col min="3" max="8" width="8.57421875" style="3" bestFit="1" customWidth="1"/>
    <col min="9" max="9" width="8.57421875" style="3" customWidth="1"/>
    <col min="10" max="15" width="8.57421875" style="3" bestFit="1" customWidth="1"/>
    <col min="16" max="16384" width="10.28125" style="3" customWidth="1"/>
  </cols>
  <sheetData>
    <row r="1" spans="1:16" ht="15.75">
      <c r="A1" s="30"/>
      <c r="B1" s="30" t="s">
        <v>1</v>
      </c>
      <c r="C1" s="27" t="s">
        <v>35</v>
      </c>
      <c r="D1" s="28"/>
      <c r="E1" s="28"/>
      <c r="F1" s="28"/>
      <c r="G1" s="29"/>
      <c r="H1" s="1" t="s">
        <v>36</v>
      </c>
      <c r="I1" s="1" t="s">
        <v>37</v>
      </c>
      <c r="J1" s="1" t="s">
        <v>38</v>
      </c>
      <c r="K1" s="26" t="s">
        <v>0</v>
      </c>
      <c r="L1" s="26"/>
      <c r="M1" s="26"/>
      <c r="N1" s="26"/>
      <c r="O1" s="26"/>
      <c r="P1" s="2"/>
    </row>
    <row r="2" spans="1:16" ht="19.5" customHeight="1">
      <c r="A2" s="31"/>
      <c r="B2" s="31"/>
      <c r="C2" s="4" t="s">
        <v>2</v>
      </c>
      <c r="D2" s="4" t="s">
        <v>3</v>
      </c>
      <c r="E2" s="4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28</v>
      </c>
      <c r="L2" s="1" t="s">
        <v>29</v>
      </c>
      <c r="M2" s="1" t="s">
        <v>30</v>
      </c>
      <c r="N2" s="1" t="s">
        <v>31</v>
      </c>
      <c r="O2" s="1" t="s">
        <v>32</v>
      </c>
      <c r="P2" s="2"/>
    </row>
    <row r="3" spans="1:16" s="9" customFormat="1" ht="19.5" customHeight="1">
      <c r="A3" s="5">
        <v>1</v>
      </c>
      <c r="B3" s="5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7">
        <v>13</v>
      </c>
      <c r="N3" s="6">
        <v>14</v>
      </c>
      <c r="O3" s="7">
        <v>15</v>
      </c>
      <c r="P3" s="8"/>
    </row>
    <row r="4" spans="1:16" ht="19.5" customHeigh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3"/>
      <c r="O4" s="12"/>
      <c r="P4" s="14"/>
    </row>
    <row r="5" spans="1:16" ht="31.5">
      <c r="A5" s="15"/>
      <c r="B5" s="15" t="s">
        <v>10</v>
      </c>
      <c r="C5" s="4">
        <f>SUM(C7+C9+C11+C13+C17)</f>
        <v>134.83999999999992</v>
      </c>
      <c r="D5" s="4">
        <f aca="true" t="shared" si="0" ref="D5:O5">SUM(D7+D9+D11+D13+D17)</f>
        <v>346.5099999999998</v>
      </c>
      <c r="E5" s="4">
        <f t="shared" si="0"/>
        <v>274.7599999999995</v>
      </c>
      <c r="F5" s="4">
        <f t="shared" si="0"/>
        <v>430.16000000000014</v>
      </c>
      <c r="G5" s="4">
        <f t="shared" si="0"/>
        <v>202.70999999999978</v>
      </c>
      <c r="H5" s="4">
        <f t="shared" si="0"/>
        <v>316.9299999999999</v>
      </c>
      <c r="I5" s="4">
        <f t="shared" si="0"/>
        <v>389.54000000000013</v>
      </c>
      <c r="J5" s="4">
        <f t="shared" si="0"/>
        <v>323.65000000000015</v>
      </c>
      <c r="K5" s="4">
        <f t="shared" si="0"/>
        <v>369.6000000000002</v>
      </c>
      <c r="L5" s="4">
        <f t="shared" si="0"/>
        <v>421.07000000000016</v>
      </c>
      <c r="M5" s="4">
        <f t="shared" si="0"/>
        <v>479.44000000000017</v>
      </c>
      <c r="N5" s="4">
        <f t="shared" si="0"/>
        <v>542.8000000000002</v>
      </c>
      <c r="O5" s="4">
        <f t="shared" si="0"/>
        <v>614.3900000000001</v>
      </c>
      <c r="P5" s="2"/>
    </row>
    <row r="6" spans="1:16" ht="9.75" customHeight="1">
      <c r="A6" s="10"/>
      <c r="B6" s="15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4"/>
    </row>
    <row r="7" spans="1:16" ht="19.5" customHeight="1">
      <c r="A7" s="15" t="s">
        <v>11</v>
      </c>
      <c r="B7" s="10" t="s">
        <v>12</v>
      </c>
      <c r="C7" s="11">
        <v>274.08</v>
      </c>
      <c r="D7" s="11">
        <v>337.01</v>
      </c>
      <c r="E7" s="11">
        <v>391.86</v>
      </c>
      <c r="F7" s="11">
        <v>94.96</v>
      </c>
      <c r="G7" s="11">
        <v>86.89</v>
      </c>
      <c r="H7" s="16">
        <v>232.26</v>
      </c>
      <c r="I7" s="16">
        <v>373.46</v>
      </c>
      <c r="J7" s="11">
        <v>307.53</v>
      </c>
      <c r="K7" s="11">
        <v>353.44</v>
      </c>
      <c r="L7" s="11">
        <v>404.87</v>
      </c>
      <c r="M7" s="11">
        <v>463.19</v>
      </c>
      <c r="N7" s="11">
        <v>526.51</v>
      </c>
      <c r="O7" s="11">
        <v>598.05</v>
      </c>
      <c r="P7" s="14"/>
    </row>
    <row r="8" spans="1:16" ht="19.5" customHeight="1">
      <c r="A8" s="15"/>
      <c r="B8" s="10"/>
      <c r="C8" s="11"/>
      <c r="D8" s="11"/>
      <c r="E8" s="11"/>
      <c r="F8" s="11"/>
      <c r="G8" s="11"/>
      <c r="H8" s="16"/>
      <c r="I8" s="16"/>
      <c r="J8" s="11"/>
      <c r="K8" s="11"/>
      <c r="L8" s="11"/>
      <c r="M8" s="11"/>
      <c r="N8" s="11"/>
      <c r="O8" s="11"/>
      <c r="P8" s="14"/>
    </row>
    <row r="9" spans="1:16" ht="31.5">
      <c r="A9" s="15" t="s">
        <v>13</v>
      </c>
      <c r="B9" s="10" t="s">
        <v>14</v>
      </c>
      <c r="C9" s="11">
        <v>5.55</v>
      </c>
      <c r="D9" s="11">
        <v>0.44</v>
      </c>
      <c r="E9" s="11">
        <v>0.25</v>
      </c>
      <c r="F9" s="11">
        <v>0.07</v>
      </c>
      <c r="G9" s="11">
        <v>0.55</v>
      </c>
      <c r="H9" s="11">
        <v>14.5</v>
      </c>
      <c r="I9" s="11">
        <v>14.5</v>
      </c>
      <c r="J9" s="11">
        <v>14.5</v>
      </c>
      <c r="K9" s="11">
        <v>14.5</v>
      </c>
      <c r="L9" s="11">
        <v>14.5</v>
      </c>
      <c r="M9" s="11">
        <v>14.5</v>
      </c>
      <c r="N9" s="11">
        <v>14.5</v>
      </c>
      <c r="O9" s="11">
        <v>14.5</v>
      </c>
      <c r="P9" s="14"/>
    </row>
    <row r="10" spans="1:16" ht="12" customHeight="1">
      <c r="A10" s="15"/>
      <c r="B10" s="10"/>
      <c r="C10" s="11"/>
      <c r="D10" s="11"/>
      <c r="E10" s="11"/>
      <c r="F10" s="11"/>
      <c r="G10" s="11"/>
      <c r="H10" s="16"/>
      <c r="I10" s="16"/>
      <c r="J10" s="11"/>
      <c r="K10" s="11"/>
      <c r="L10" s="11"/>
      <c r="M10" s="11"/>
      <c r="N10" s="11"/>
      <c r="O10" s="11"/>
      <c r="P10" s="14"/>
    </row>
    <row r="11" spans="1:16" ht="63">
      <c r="A11" s="15" t="s">
        <v>15</v>
      </c>
      <c r="B11" s="17" t="s">
        <v>16</v>
      </c>
      <c r="C11" s="11">
        <v>0.38</v>
      </c>
      <c r="D11" s="11">
        <v>0.38</v>
      </c>
      <c r="E11" s="11">
        <v>0.3</v>
      </c>
      <c r="F11" s="11">
        <v>0.79</v>
      </c>
      <c r="G11" s="11">
        <v>0.03</v>
      </c>
      <c r="H11" s="11">
        <v>0.8</v>
      </c>
      <c r="I11" s="16">
        <v>0.78</v>
      </c>
      <c r="J11" s="11">
        <v>0.82</v>
      </c>
      <c r="K11" s="11">
        <v>0.86</v>
      </c>
      <c r="L11" s="11">
        <v>0.9</v>
      </c>
      <c r="M11" s="11">
        <v>0.95</v>
      </c>
      <c r="N11" s="11">
        <v>0.99</v>
      </c>
      <c r="O11" s="11">
        <v>1.04</v>
      </c>
      <c r="P11" s="14"/>
    </row>
    <row r="12" spans="1:16" ht="11.25" customHeight="1">
      <c r="A12" s="15"/>
      <c r="B12" s="17"/>
      <c r="C12" s="11"/>
      <c r="D12" s="11"/>
      <c r="E12" s="11"/>
      <c r="F12" s="11"/>
      <c r="G12" s="11"/>
      <c r="H12" s="16"/>
      <c r="I12" s="16"/>
      <c r="J12" s="11"/>
      <c r="K12" s="11"/>
      <c r="L12" s="11"/>
      <c r="M12" s="11"/>
      <c r="N12" s="11"/>
      <c r="O12" s="11"/>
      <c r="P12" s="14"/>
    </row>
    <row r="13" spans="1:16" ht="31.5">
      <c r="A13" s="15" t="s">
        <v>17</v>
      </c>
      <c r="B13" s="18" t="s">
        <v>18</v>
      </c>
      <c r="C13" s="19">
        <f>SUM(C15:C16)</f>
        <v>0</v>
      </c>
      <c r="D13" s="19">
        <f aca="true" t="shared" si="1" ref="D13:O13">SUM(D15:D16)</f>
        <v>0</v>
      </c>
      <c r="E13" s="19">
        <f t="shared" si="1"/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  <c r="O13" s="19">
        <f t="shared" si="1"/>
        <v>0</v>
      </c>
      <c r="P13" s="14"/>
    </row>
    <row r="14" spans="1:16" ht="19.5" customHeight="1">
      <c r="A14" s="20"/>
      <c r="B14" s="21" t="s">
        <v>19</v>
      </c>
      <c r="C14" s="11"/>
      <c r="D14" s="11"/>
      <c r="E14" s="11"/>
      <c r="F14" s="11"/>
      <c r="G14" s="11"/>
      <c r="H14" s="16"/>
      <c r="I14" s="16"/>
      <c r="J14" s="11"/>
      <c r="K14" s="11"/>
      <c r="L14" s="11"/>
      <c r="M14" s="11"/>
      <c r="N14" s="11"/>
      <c r="O14" s="11"/>
      <c r="P14" s="14"/>
    </row>
    <row r="15" spans="1:16" ht="31.5">
      <c r="A15" s="22" t="s">
        <v>20</v>
      </c>
      <c r="B15" s="10" t="s">
        <v>34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14"/>
    </row>
    <row r="16" spans="1:16" ht="22.5" customHeight="1">
      <c r="A16" s="22" t="s">
        <v>24</v>
      </c>
      <c r="B16" s="18" t="s">
        <v>33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4"/>
    </row>
    <row r="17" spans="1:16" ht="19.5" customHeight="1">
      <c r="A17" s="15" t="s">
        <v>21</v>
      </c>
      <c r="B17" s="17" t="s">
        <v>22</v>
      </c>
      <c r="C17" s="11">
        <f>SUM(C18:C20)</f>
        <v>-145.17000000000007</v>
      </c>
      <c r="D17" s="11">
        <f aca="true" t="shared" si="2" ref="D17:O17">SUM(D18:D20)</f>
        <v>8.679999999999836</v>
      </c>
      <c r="E17" s="11">
        <f t="shared" si="2"/>
        <v>-117.65000000000055</v>
      </c>
      <c r="F17" s="11">
        <f t="shared" si="2"/>
        <v>334.34000000000015</v>
      </c>
      <c r="G17" s="11">
        <f t="shared" si="2"/>
        <v>115.23999999999978</v>
      </c>
      <c r="H17" s="16">
        <f t="shared" si="2"/>
        <v>69.36999999999989</v>
      </c>
      <c r="I17" s="11">
        <f t="shared" si="2"/>
        <v>0.8000000000001819</v>
      </c>
      <c r="J17" s="11">
        <f t="shared" si="2"/>
        <v>0.8000000000001819</v>
      </c>
      <c r="K17" s="11">
        <f t="shared" si="2"/>
        <v>0.8000000000001819</v>
      </c>
      <c r="L17" s="11">
        <f t="shared" si="2"/>
        <v>0.8000000000001819</v>
      </c>
      <c r="M17" s="11">
        <f t="shared" si="2"/>
        <v>0.8000000000001819</v>
      </c>
      <c r="N17" s="11">
        <f t="shared" si="2"/>
        <v>0.8000000000001819</v>
      </c>
      <c r="O17" s="11">
        <f t="shared" si="2"/>
        <v>0.8000000000001819</v>
      </c>
      <c r="P17" s="14"/>
    </row>
    <row r="18" spans="1:16" ht="31.5">
      <c r="A18" s="24" t="s">
        <v>20</v>
      </c>
      <c r="B18" s="10" t="s">
        <v>23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4"/>
    </row>
    <row r="19" spans="1:16" ht="31.5">
      <c r="A19" s="24" t="s">
        <v>24</v>
      </c>
      <c r="B19" s="10" t="s">
        <v>25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4"/>
    </row>
    <row r="20" spans="1:16" ht="31.5">
      <c r="A20" s="24" t="s">
        <v>26</v>
      </c>
      <c r="B20" s="10" t="s">
        <v>27</v>
      </c>
      <c r="C20" s="11">
        <f>2549.38-2694.55</f>
        <v>-145.17000000000007</v>
      </c>
      <c r="D20" s="11">
        <f>3444.56-3435.88</f>
        <v>8.679999999999836</v>
      </c>
      <c r="E20" s="11">
        <f>4558.62-4676.27</f>
        <v>-117.65000000000055</v>
      </c>
      <c r="F20" s="11">
        <f>3994.75-3660.41</f>
        <v>334.34000000000015</v>
      </c>
      <c r="G20" s="11">
        <f>5172.16-5056.92</f>
        <v>115.23999999999978</v>
      </c>
      <c r="H20" s="16">
        <f>4799.93-4730.56</f>
        <v>69.36999999999989</v>
      </c>
      <c r="I20" s="11">
        <f>5481.2-5480.4</f>
        <v>0.8000000000001819</v>
      </c>
      <c r="J20" s="11">
        <f aca="true" t="shared" si="3" ref="J20:O20">5481.2-5480.4</f>
        <v>0.8000000000001819</v>
      </c>
      <c r="K20" s="11">
        <f t="shared" si="3"/>
        <v>0.8000000000001819</v>
      </c>
      <c r="L20" s="11">
        <f t="shared" si="3"/>
        <v>0.8000000000001819</v>
      </c>
      <c r="M20" s="11">
        <f t="shared" si="3"/>
        <v>0.8000000000001819</v>
      </c>
      <c r="N20" s="11">
        <f t="shared" si="3"/>
        <v>0.8000000000001819</v>
      </c>
      <c r="O20" s="11">
        <f t="shared" si="3"/>
        <v>0.8000000000001819</v>
      </c>
      <c r="P20" s="14"/>
    </row>
    <row r="21" spans="1:16" ht="19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4"/>
    </row>
  </sheetData>
  <sheetProtection/>
  <mergeCells count="4">
    <mergeCell ref="K1:O1"/>
    <mergeCell ref="C1:G1"/>
    <mergeCell ref="B1:B2"/>
    <mergeCell ref="A1:A2"/>
  </mergeCells>
  <printOptions gridLines="1" horizontalCentered="1"/>
  <pageMargins left="0.39" right="0.35" top="0.45" bottom="1.34" header="0.46" footer="1.02"/>
  <pageSetup firstPageNumber="117" useFirstPageNumber="1" horizontalDpi="600" verticalDpi="600" orientation="landscape" paperSize="9" scale="95" r:id="rId1"/>
  <headerFooter alignWithMargins="0">
    <oddHeader>&amp;L&amp;"Arial,Bold"&amp;12Name of State SIKKIM
&amp;C&amp;"Arial,Bold"&amp;12Capital Receipts&amp;R&amp;"Arial,Bold"&amp;12Statement - 4a
Rs. in Crore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2013-12-05T05:35:22Z</cp:lastPrinted>
  <dcterms:created xsi:type="dcterms:W3CDTF">2008-02-04T07:20:17Z</dcterms:created>
  <dcterms:modified xsi:type="dcterms:W3CDTF">2013-12-05T05:35:43Z</dcterms:modified>
  <cp:category/>
  <cp:version/>
  <cp:contentType/>
  <cp:contentStatus/>
</cp:coreProperties>
</file>